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320" windowHeight="6600" activeTab="1"/>
  </bookViews>
  <sheets>
    <sheet name="внеб" sheetId="1" r:id="rId1"/>
    <sheet name="госзадание" sheetId="2" r:id="rId2"/>
    <sheet name="Лист1" sheetId="3" r:id="rId3"/>
  </sheets>
  <definedNames>
    <definedName name="_xlnm.Print_Area" localSheetId="0">'внеб'!$A$1:$D$66</definedName>
  </definedNames>
  <calcPr fullCalcOnLoad="1"/>
</workbook>
</file>

<file path=xl/sharedStrings.xml><?xml version="1.0" encoding="utf-8"?>
<sst xmlns="http://schemas.openxmlformats.org/spreadsheetml/2006/main" count="203" uniqueCount="85">
  <si>
    <t>Капитальный ремонт</t>
  </si>
  <si>
    <t>Код по ОКДП  (0К 004-93)</t>
  </si>
  <si>
    <t xml:space="preserve">Монтаж автоматическое пожарной сигнализации: </t>
  </si>
  <si>
    <t>Закупка бланочной продукции</t>
  </si>
  <si>
    <t>Приобретение канцелярских товаров</t>
  </si>
  <si>
    <t>Приобретение мягкого инвентаря</t>
  </si>
  <si>
    <t>Закупка медикаментов</t>
  </si>
  <si>
    <t>Закупка продуктов питания</t>
  </si>
  <si>
    <t>Наименование заказчика</t>
  </si>
  <si>
    <t>ИНН</t>
  </si>
  <si>
    <t>КПП</t>
  </si>
  <si>
    <t>Закупка горюче-смазочных материалов</t>
  </si>
  <si>
    <t>Приобретение литература</t>
  </si>
  <si>
    <t>Оказание охраных услуг</t>
  </si>
  <si>
    <t>Обеспечение водой и водоотведение</t>
  </si>
  <si>
    <t>Потребление тепловой энергии и холодной воды на нужды горячего водоснабжения</t>
  </si>
  <si>
    <t>Потребление электроэнергии</t>
  </si>
  <si>
    <t>Аренда объектов</t>
  </si>
  <si>
    <t>Оказание технического и сервисного обслуживания узлов учета теплововй энергии</t>
  </si>
  <si>
    <t>Оказание услуг по очистке твердых бытовых отходов</t>
  </si>
  <si>
    <t>Оказание услуг по обработке белья</t>
  </si>
  <si>
    <t>Оказание услуг по дератизации и дезинфекции</t>
  </si>
  <si>
    <t xml:space="preserve">Оказание услуг по зарядке огнетушителей </t>
  </si>
  <si>
    <t>Оказание услуг по техническому обслуживаню и ремонту кассовых аппаратов</t>
  </si>
  <si>
    <t>Оказание услуг по очистке крыш от снега</t>
  </si>
  <si>
    <t>Оказание услуг по сдаче на утилизацию отходов производства ртутьсодержащих ламп</t>
  </si>
  <si>
    <t>Техническое обслуживание и осмотр автомобилей</t>
  </si>
  <si>
    <t>5020000          9460000</t>
  </si>
  <si>
    <t>Оказание рекламных услуг</t>
  </si>
  <si>
    <t>Оказание полиграфических услуг</t>
  </si>
  <si>
    <t>Приобретение, установка, эксплуатация компьютерной техники</t>
  </si>
  <si>
    <t>Программное обеспечение</t>
  </si>
  <si>
    <t>Оказываемые услуги в индицивуальной дозиметрии</t>
  </si>
  <si>
    <t xml:space="preserve">Проведение медицинского осмотра </t>
  </si>
  <si>
    <t xml:space="preserve">Оказание услуг связи </t>
  </si>
  <si>
    <t>Приобретение маркировочной продукции</t>
  </si>
  <si>
    <t>Услуги по доставке</t>
  </si>
  <si>
    <t>Закупка хозяйственный материалов</t>
  </si>
  <si>
    <t>Техническое обслуживание объектов нежилого фонда</t>
  </si>
  <si>
    <t xml:space="preserve">Заправка картриджей </t>
  </si>
  <si>
    <t>Обследование помещения имеющего медицинское оборудование</t>
  </si>
  <si>
    <t>Техническое обслуживание объектов, принятых под охрану</t>
  </si>
  <si>
    <t>Техническое обслуживание автоматической системы пожарной сигнализации</t>
  </si>
  <si>
    <t>Текущий ремонт оборудвания и инвентаря</t>
  </si>
  <si>
    <t>Текущий ремонт зданий и сооружений</t>
  </si>
  <si>
    <t>Изготовление и укомплектование противопожарных щитов для гаражей</t>
  </si>
  <si>
    <t>Информационное сопровождение</t>
  </si>
  <si>
    <t>Услуги страхования</t>
  </si>
  <si>
    <t>Обучение, семинары (сотрудников)</t>
  </si>
  <si>
    <t xml:space="preserve">Проведение проверки на работоспособность и водоотдачу внутреннего и наружного противопожарного водоснабжения </t>
  </si>
  <si>
    <t>Подписка на журналы</t>
  </si>
  <si>
    <t>Аттестация рабочих мест</t>
  </si>
  <si>
    <t>Ремонт, замена деталий торговой техники</t>
  </si>
  <si>
    <t>Приобретение медицинских фантомов</t>
  </si>
  <si>
    <t>Услуги по ремонту медицинского оборудования</t>
  </si>
  <si>
    <t>Услуги по содержанию помещения ул.Спартаковская, 71</t>
  </si>
  <si>
    <t>Оказываемые услуги в индивидуальной дозиметрии</t>
  </si>
  <si>
    <t>Участие в Интернет-конференции, проведение государственой аттестации (выпускников)</t>
  </si>
  <si>
    <t>План закупки товаров, работ, услуг на 2012 год</t>
  </si>
  <si>
    <t>в течение года</t>
  </si>
  <si>
    <t>Ориентировочная сумма  (руб.)</t>
  </si>
  <si>
    <t xml:space="preserve">Наименование заказчика </t>
  </si>
  <si>
    <t xml:space="preserve">Юридический адрес, телефон, электронная почта заказчика </t>
  </si>
  <si>
    <t xml:space="preserve">ИНН </t>
  </si>
  <si>
    <t xml:space="preserve">КПП </t>
  </si>
  <si>
    <t xml:space="preserve">ОГРН </t>
  </si>
  <si>
    <t>Плановый срок исполнения  договора</t>
  </si>
  <si>
    <t xml:space="preserve">Культурно массовые мероприятия </t>
  </si>
  <si>
    <t xml:space="preserve"> (за счет субсидии на выполнение государственного задания)</t>
  </si>
  <si>
    <t>ОГРН</t>
  </si>
  <si>
    <t>государственное автономное образовательное учреждение среднего профессионального образования "Оренбургский областной медицинский колледж"</t>
  </si>
  <si>
    <t xml:space="preserve"> государственное автономное образовательное учреждение среднего профессионального образования "Оренбургский областной медицинский колледж"</t>
  </si>
  <si>
    <t xml:space="preserve">Наименование закупаемой продукции </t>
  </si>
  <si>
    <t xml:space="preserve"> (за счет средств от приносящей доход деятельности)</t>
  </si>
  <si>
    <t>Закупка мебели</t>
  </si>
  <si>
    <t>Закупка электроники и вычислительной техники</t>
  </si>
  <si>
    <t>460000, г.Оренбург, ул.Ленинская, д.2, тел/факс 8 (3532) 77-00-96,   e-mail:oomk@rambler.ru</t>
  </si>
  <si>
    <t>Техническое обслуживание мини-АТС, внутренних линий связи</t>
  </si>
  <si>
    <t>Стерилизация биксов</t>
  </si>
  <si>
    <t>Лабораторно производственный контроль</t>
  </si>
  <si>
    <t>Закупка музыкального оборудования</t>
  </si>
  <si>
    <t>Электромонтажные работы</t>
  </si>
  <si>
    <t>Оборудование для кондиционирования воздуха (сплит-система)</t>
  </si>
  <si>
    <t>ГАОУ СПО "Оренбургский областной медицинский колледж"</t>
  </si>
  <si>
    <t>460000, г.Оренбург, ул.Ленинская, д.25, тел/факс 8 (3532) 77-00-96,  e-mail:oomk@rambler.ru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</si>
</sst>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£&quot;"/>
    <numFmt numFmtId="178" formatCode="0.0%"/>
    <numFmt numFmtId="179" formatCode="#,##0.0"/>
    <numFmt numFmtId="180" formatCode="#,##0.00_р_."/>
    <numFmt numFmtId="181" formatCode="#,##0.0_р_."/>
    <numFmt numFmtId="182" formatCode="#,##0.00_ ;\-#,##0.00\ "/>
    <numFmt numFmtId="183" formatCode="#,##0.00&quot;р.&quot;"/>
    <numFmt numFmtId="184" formatCode="000000"/>
    <numFmt numFmtId="185" formatCode="0.0"/>
    <numFmt numFmtId="186" formatCode="0.000"/>
    <numFmt numFmtId="187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84" fontId="2" fillId="0" borderId="11" xfId="0" applyNumberFormat="1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34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142" zoomScaleSheetLayoutView="142" zoomScalePageLayoutView="0" workbookViewId="0" topLeftCell="A1">
      <selection activeCell="A3" sqref="A3:D3"/>
    </sheetView>
  </sheetViews>
  <sheetFormatPr defaultColWidth="9.00390625" defaultRowHeight="12.75"/>
  <cols>
    <col min="1" max="1" width="44.25390625" style="3" customWidth="1"/>
    <col min="2" max="2" width="10.00390625" style="11" customWidth="1"/>
    <col min="3" max="3" width="15.125" style="8" customWidth="1"/>
    <col min="4" max="4" width="17.75390625" style="17" customWidth="1"/>
  </cols>
  <sheetData>
    <row r="1" spans="1:4" s="4" customFormat="1" ht="24.75" customHeight="1">
      <c r="A1" s="49" t="s">
        <v>58</v>
      </c>
      <c r="B1" s="49"/>
      <c r="C1" s="49"/>
      <c r="D1" s="49"/>
    </row>
    <row r="2" spans="1:4" ht="24" customHeight="1">
      <c r="A2" s="52" t="s">
        <v>73</v>
      </c>
      <c r="B2" s="52"/>
      <c r="C2" s="52"/>
      <c r="D2" s="52"/>
    </row>
    <row r="3" spans="1:4" ht="25.5" customHeight="1">
      <c r="A3" s="53" t="s">
        <v>83</v>
      </c>
      <c r="B3" s="53"/>
      <c r="C3" s="53"/>
      <c r="D3" s="53"/>
    </row>
    <row r="4" spans="1:4" s="4" customFormat="1" ht="36.75" customHeight="1">
      <c r="A4" s="1" t="s">
        <v>8</v>
      </c>
      <c r="B4" s="50" t="s">
        <v>71</v>
      </c>
      <c r="C4" s="50"/>
      <c r="D4" s="50"/>
    </row>
    <row r="5" spans="1:4" s="4" customFormat="1" ht="12" customHeight="1">
      <c r="A5" s="50" t="s">
        <v>62</v>
      </c>
      <c r="B5" s="50" t="s">
        <v>76</v>
      </c>
      <c r="C5" s="50"/>
      <c r="D5" s="50"/>
    </row>
    <row r="6" spans="1:4" s="4" customFormat="1" ht="16.5" customHeight="1">
      <c r="A6" s="54"/>
      <c r="B6" s="50"/>
      <c r="C6" s="50"/>
      <c r="D6" s="50"/>
    </row>
    <row r="7" spans="1:4" s="4" customFormat="1" ht="12" customHeight="1">
      <c r="A7" s="1" t="s">
        <v>9</v>
      </c>
      <c r="B7" s="50">
        <v>5610013553</v>
      </c>
      <c r="C7" s="50"/>
      <c r="D7" s="50"/>
    </row>
    <row r="8" spans="1:4" s="4" customFormat="1" ht="12" customHeight="1">
      <c r="A8" s="1" t="s">
        <v>10</v>
      </c>
      <c r="B8" s="50">
        <v>561001001</v>
      </c>
      <c r="C8" s="50"/>
      <c r="D8" s="50"/>
    </row>
    <row r="9" spans="1:4" s="4" customFormat="1" ht="12" customHeight="1">
      <c r="A9" s="1" t="s">
        <v>69</v>
      </c>
      <c r="B9" s="51">
        <v>1025601031092</v>
      </c>
      <c r="C9" s="51"/>
      <c r="D9" s="51"/>
    </row>
    <row r="10" spans="1:4" s="4" customFormat="1" ht="24.75" customHeight="1">
      <c r="A10" s="24"/>
      <c r="B10" s="37"/>
      <c r="C10" s="37"/>
      <c r="D10" s="36"/>
    </row>
    <row r="11" spans="1:4" ht="31.5">
      <c r="A11" s="9" t="s">
        <v>72</v>
      </c>
      <c r="B11" s="10" t="s">
        <v>1</v>
      </c>
      <c r="C11" s="9" t="s">
        <v>66</v>
      </c>
      <c r="D11" s="16" t="s">
        <v>60</v>
      </c>
    </row>
    <row r="12" spans="1:4" ht="12.75">
      <c r="A12" s="30" t="s">
        <v>34</v>
      </c>
      <c r="B12" s="31">
        <v>6420000</v>
      </c>
      <c r="C12" s="32" t="s">
        <v>59</v>
      </c>
      <c r="D12" s="38">
        <v>368000</v>
      </c>
    </row>
    <row r="13" spans="1:4" ht="12.75">
      <c r="A13" s="30" t="s">
        <v>35</v>
      </c>
      <c r="B13" s="31">
        <v>2219140</v>
      </c>
      <c r="C13" s="32" t="s">
        <v>59</v>
      </c>
      <c r="D13" s="38">
        <v>82000</v>
      </c>
    </row>
    <row r="14" spans="1:4" s="20" customFormat="1" ht="12.75">
      <c r="A14" s="30" t="s">
        <v>36</v>
      </c>
      <c r="B14" s="31">
        <v>6020000</v>
      </c>
      <c r="C14" s="32" t="s">
        <v>59</v>
      </c>
      <c r="D14" s="38">
        <v>20000</v>
      </c>
    </row>
    <row r="15" spans="1:4" ht="12.75">
      <c r="A15" s="30" t="s">
        <v>14</v>
      </c>
      <c r="B15" s="31">
        <v>9450000</v>
      </c>
      <c r="C15" s="32" t="s">
        <v>59</v>
      </c>
      <c r="D15" s="38">
        <v>647000</v>
      </c>
    </row>
    <row r="16" spans="1:4" ht="25.5">
      <c r="A16" s="30" t="s">
        <v>15</v>
      </c>
      <c r="B16" s="31">
        <v>4030000</v>
      </c>
      <c r="C16" s="32" t="s">
        <v>59</v>
      </c>
      <c r="D16" s="38">
        <v>1039607</v>
      </c>
    </row>
    <row r="17" spans="1:4" ht="12.75">
      <c r="A17" s="30" t="s">
        <v>16</v>
      </c>
      <c r="B17" s="31">
        <v>9440010</v>
      </c>
      <c r="C17" s="32" t="s">
        <v>59</v>
      </c>
      <c r="D17" s="38">
        <v>309481</v>
      </c>
    </row>
    <row r="18" spans="1:4" ht="12.75">
      <c r="A18" s="30" t="s">
        <v>17</v>
      </c>
      <c r="B18" s="31">
        <v>7000000</v>
      </c>
      <c r="C18" s="32" t="s">
        <v>59</v>
      </c>
      <c r="D18" s="38">
        <v>409995</v>
      </c>
    </row>
    <row r="19" spans="1:4" s="27" customFormat="1" ht="12.75">
      <c r="A19" s="30" t="s">
        <v>19</v>
      </c>
      <c r="B19" s="26">
        <v>9010000</v>
      </c>
      <c r="C19" s="32" t="s">
        <v>59</v>
      </c>
      <c r="D19" s="38">
        <v>62900.76</v>
      </c>
    </row>
    <row r="20" spans="1:4" s="27" customFormat="1" ht="12.75">
      <c r="A20" s="26" t="s">
        <v>0</v>
      </c>
      <c r="B20" s="41">
        <v>4500000</v>
      </c>
      <c r="C20" s="32" t="s">
        <v>59</v>
      </c>
      <c r="D20" s="38">
        <f>SUM(D21:D22)</f>
        <v>339642</v>
      </c>
    </row>
    <row r="21" spans="1:4" s="23" customFormat="1" ht="14.25" customHeight="1">
      <c r="A21" s="18" t="s">
        <v>2</v>
      </c>
      <c r="B21" s="42">
        <v>4500000</v>
      </c>
      <c r="C21" s="32" t="s">
        <v>59</v>
      </c>
      <c r="D21" s="46">
        <f>45425+45425+39307+39307+46603</f>
        <v>216067</v>
      </c>
    </row>
    <row r="22" spans="1:4" s="23" customFormat="1" ht="14.25" customHeight="1">
      <c r="A22" s="18" t="s">
        <v>81</v>
      </c>
      <c r="B22" s="42">
        <v>4500000</v>
      </c>
      <c r="C22" s="32" t="s">
        <v>59</v>
      </c>
      <c r="D22" s="46">
        <v>123575</v>
      </c>
    </row>
    <row r="23" spans="1:4" s="27" customFormat="1" ht="25.5">
      <c r="A23" s="26" t="s">
        <v>45</v>
      </c>
      <c r="B23" s="26">
        <v>7523000</v>
      </c>
      <c r="C23" s="32" t="s">
        <v>59</v>
      </c>
      <c r="D23" s="38">
        <v>15000</v>
      </c>
    </row>
    <row r="24" spans="1:4" s="27" customFormat="1" ht="25.5">
      <c r="A24" s="26" t="s">
        <v>42</v>
      </c>
      <c r="B24" s="26">
        <v>7523000</v>
      </c>
      <c r="C24" s="32" t="s">
        <v>59</v>
      </c>
      <c r="D24" s="38">
        <v>21288</v>
      </c>
    </row>
    <row r="25" spans="1:4" s="27" customFormat="1" ht="26.25" customHeight="1">
      <c r="A25" s="26" t="s">
        <v>55</v>
      </c>
      <c r="B25" s="26">
        <v>7020120</v>
      </c>
      <c r="C25" s="32" t="s">
        <v>59</v>
      </c>
      <c r="D25" s="38">
        <v>324068</v>
      </c>
    </row>
    <row r="26" spans="1:4" s="27" customFormat="1" ht="12.75">
      <c r="A26" s="26" t="s">
        <v>21</v>
      </c>
      <c r="B26" s="26">
        <v>8513100</v>
      </c>
      <c r="C26" s="32" t="s">
        <v>59</v>
      </c>
      <c r="D26" s="38">
        <v>3732</v>
      </c>
    </row>
    <row r="27" spans="1:4" s="27" customFormat="1" ht="25.5">
      <c r="A27" s="26" t="s">
        <v>23</v>
      </c>
      <c r="B27" s="26">
        <v>7250000</v>
      </c>
      <c r="C27" s="32" t="s">
        <v>59</v>
      </c>
      <c r="D27" s="38">
        <v>42671</v>
      </c>
    </row>
    <row r="28" spans="1:4" s="27" customFormat="1" ht="12.75">
      <c r="A28" s="26" t="s">
        <v>39</v>
      </c>
      <c r="B28" s="26">
        <v>7290000</v>
      </c>
      <c r="C28" s="32" t="s">
        <v>59</v>
      </c>
      <c r="D28" s="38">
        <v>20000</v>
      </c>
    </row>
    <row r="29" spans="1:4" s="27" customFormat="1" ht="25.5">
      <c r="A29" s="26" t="s">
        <v>25</v>
      </c>
      <c r="B29" s="26">
        <v>9010000</v>
      </c>
      <c r="C29" s="32" t="s">
        <v>59</v>
      </c>
      <c r="D29" s="38">
        <v>5002</v>
      </c>
    </row>
    <row r="30" spans="1:4" s="27" customFormat="1" ht="25.5">
      <c r="A30" s="26" t="s">
        <v>41</v>
      </c>
      <c r="B30" s="26">
        <v>7523010</v>
      </c>
      <c r="C30" s="32" t="s">
        <v>59</v>
      </c>
      <c r="D30" s="38">
        <v>13200</v>
      </c>
    </row>
    <row r="31" spans="1:4" s="27" customFormat="1" ht="25.5">
      <c r="A31" s="26" t="s">
        <v>40</v>
      </c>
      <c r="B31" s="26">
        <v>7425000</v>
      </c>
      <c r="C31" s="32" t="s">
        <v>59</v>
      </c>
      <c r="D31" s="38">
        <v>11374</v>
      </c>
    </row>
    <row r="32" spans="1:4" s="27" customFormat="1" ht="12.75">
      <c r="A32" s="26" t="s">
        <v>78</v>
      </c>
      <c r="B32" s="26"/>
      <c r="C32" s="32"/>
      <c r="D32" s="38">
        <v>9000</v>
      </c>
    </row>
    <row r="33" spans="1:4" s="45" customFormat="1" ht="12.75">
      <c r="A33" s="26" t="s">
        <v>24</v>
      </c>
      <c r="B33" s="26">
        <v>9010000</v>
      </c>
      <c r="C33" s="32" t="s">
        <v>59</v>
      </c>
      <c r="D33" s="38">
        <v>6000</v>
      </c>
    </row>
    <row r="34" spans="1:4" s="27" customFormat="1" ht="12.75">
      <c r="A34" s="26" t="s">
        <v>54</v>
      </c>
      <c r="B34" s="26">
        <v>9436000</v>
      </c>
      <c r="C34" s="32" t="s">
        <v>59</v>
      </c>
      <c r="D34" s="38">
        <f>3561.9+10186.4</f>
        <v>13748.3</v>
      </c>
    </row>
    <row r="35" spans="1:4" s="27" customFormat="1" ht="23.25" customHeight="1">
      <c r="A35" s="26" t="s">
        <v>26</v>
      </c>
      <c r="B35" s="26" t="s">
        <v>27</v>
      </c>
      <c r="C35" s="32" t="s">
        <v>59</v>
      </c>
      <c r="D35" s="38">
        <v>35000</v>
      </c>
    </row>
    <row r="36" spans="1:4" s="27" customFormat="1" ht="14.25" customHeight="1">
      <c r="A36" s="26" t="s">
        <v>47</v>
      </c>
      <c r="B36" s="26">
        <v>6610000</v>
      </c>
      <c r="C36" s="32" t="s">
        <v>59</v>
      </c>
      <c r="D36" s="38">
        <v>7848</v>
      </c>
    </row>
    <row r="37" spans="1:4" s="27" customFormat="1" ht="14.25" customHeight="1">
      <c r="A37" s="26" t="s">
        <v>79</v>
      </c>
      <c r="B37" s="26"/>
      <c r="C37" s="32" t="s">
        <v>59</v>
      </c>
      <c r="D37" s="38">
        <f>8438+22810</f>
        <v>31248</v>
      </c>
    </row>
    <row r="38" spans="1:4" s="27" customFormat="1" ht="12.75">
      <c r="A38" s="26" t="s">
        <v>43</v>
      </c>
      <c r="B38" s="26">
        <v>7000000</v>
      </c>
      <c r="C38" s="32" t="s">
        <v>59</v>
      </c>
      <c r="D38" s="38">
        <f>1502.62+8500+6965.49</f>
        <v>16968.11</v>
      </c>
    </row>
    <row r="39" spans="1:4" s="27" customFormat="1" ht="12.75">
      <c r="A39" s="26" t="s">
        <v>44</v>
      </c>
      <c r="B39" s="26">
        <v>7000000</v>
      </c>
      <c r="C39" s="32" t="s">
        <v>59</v>
      </c>
      <c r="D39" s="38">
        <v>150499</v>
      </c>
    </row>
    <row r="40" spans="1:4" s="27" customFormat="1" ht="25.5" customHeight="1">
      <c r="A40" s="26" t="s">
        <v>38</v>
      </c>
      <c r="B40" s="26">
        <v>7000000</v>
      </c>
      <c r="C40" s="32" t="s">
        <v>59</v>
      </c>
      <c r="D40" s="38">
        <v>219678</v>
      </c>
    </row>
    <row r="41" spans="1:4" s="27" customFormat="1" ht="12.75">
      <c r="A41" s="26" t="s">
        <v>13</v>
      </c>
      <c r="B41" s="13">
        <v>7523010</v>
      </c>
      <c r="C41" s="32" t="s">
        <v>59</v>
      </c>
      <c r="D41" s="38">
        <f>96000+24000+54000</f>
        <v>174000</v>
      </c>
    </row>
    <row r="42" spans="1:4" s="27" customFormat="1" ht="12.75">
      <c r="A42" s="26" t="s">
        <v>48</v>
      </c>
      <c r="B42" s="13">
        <v>8090000</v>
      </c>
      <c r="C42" s="32" t="s">
        <v>59</v>
      </c>
      <c r="D42" s="38">
        <v>5000</v>
      </c>
    </row>
    <row r="43" spans="1:4" s="27" customFormat="1" ht="12.75">
      <c r="A43" s="26" t="s">
        <v>3</v>
      </c>
      <c r="B43" s="14">
        <v>2219120</v>
      </c>
      <c r="C43" s="32" t="s">
        <v>59</v>
      </c>
      <c r="D43" s="38">
        <v>158000</v>
      </c>
    </row>
    <row r="44" spans="1:4" s="27" customFormat="1" ht="12.75">
      <c r="A44" s="26" t="s">
        <v>29</v>
      </c>
      <c r="B44" s="26">
        <v>2220000</v>
      </c>
      <c r="C44" s="32" t="s">
        <v>59</v>
      </c>
      <c r="D44" s="38">
        <v>308565</v>
      </c>
    </row>
    <row r="45" spans="1:4" s="27" customFormat="1" ht="12.75">
      <c r="A45" s="26" t="s">
        <v>52</v>
      </c>
      <c r="B45" s="26">
        <v>7250000</v>
      </c>
      <c r="C45" s="32" t="s">
        <v>59</v>
      </c>
      <c r="D45" s="38">
        <v>53830</v>
      </c>
    </row>
    <row r="46" spans="1:4" s="27" customFormat="1" ht="12.75">
      <c r="A46" s="26" t="s">
        <v>50</v>
      </c>
      <c r="B46" s="26">
        <v>5200180</v>
      </c>
      <c r="C46" s="32" t="s">
        <v>59</v>
      </c>
      <c r="D46" s="38">
        <v>73047</v>
      </c>
    </row>
    <row r="47" spans="1:4" s="27" customFormat="1" ht="38.25">
      <c r="A47" s="26" t="s">
        <v>49</v>
      </c>
      <c r="B47" s="26">
        <v>7523000</v>
      </c>
      <c r="C47" s="32" t="s">
        <v>59</v>
      </c>
      <c r="D47" s="38">
        <v>9117.36</v>
      </c>
    </row>
    <row r="48" spans="1:4" s="27" customFormat="1" ht="12.75">
      <c r="A48" s="26" t="s">
        <v>56</v>
      </c>
      <c r="B48" s="26">
        <v>8513113</v>
      </c>
      <c r="C48" s="32" t="s">
        <v>59</v>
      </c>
      <c r="D48" s="38">
        <f>2080+9000</f>
        <v>11080</v>
      </c>
    </row>
    <row r="49" spans="1:4" s="27" customFormat="1" ht="12.75">
      <c r="A49" s="26" t="s">
        <v>33</v>
      </c>
      <c r="B49" s="26">
        <v>8511010</v>
      </c>
      <c r="C49" s="32" t="s">
        <v>59</v>
      </c>
      <c r="D49" s="38">
        <f>8217+13900</f>
        <v>22117</v>
      </c>
    </row>
    <row r="50" spans="1:4" s="27" customFormat="1" ht="12.75">
      <c r="A50" s="26" t="s">
        <v>31</v>
      </c>
      <c r="B50" s="26">
        <v>7220000</v>
      </c>
      <c r="C50" s="32" t="s">
        <v>59</v>
      </c>
      <c r="D50" s="38">
        <f>54000+2976</f>
        <v>56976</v>
      </c>
    </row>
    <row r="51" spans="1:4" s="27" customFormat="1" ht="12.75">
      <c r="A51" s="26" t="s">
        <v>51</v>
      </c>
      <c r="B51" s="26">
        <v>7423000</v>
      </c>
      <c r="C51" s="32" t="s">
        <v>59</v>
      </c>
      <c r="D51" s="38">
        <v>62700</v>
      </c>
    </row>
    <row r="52" spans="1:4" s="27" customFormat="1" ht="12.75">
      <c r="A52" s="26" t="s">
        <v>46</v>
      </c>
      <c r="B52" s="26">
        <v>9220000</v>
      </c>
      <c r="C52" s="32" t="s">
        <v>59</v>
      </c>
      <c r="D52" s="38">
        <f>1437+54000+72000</f>
        <v>127437</v>
      </c>
    </row>
    <row r="53" spans="1:4" ht="13.5" customHeight="1">
      <c r="A53" s="26" t="s">
        <v>12</v>
      </c>
      <c r="B53" s="26">
        <v>2211000</v>
      </c>
      <c r="C53" s="32" t="s">
        <v>59</v>
      </c>
      <c r="D53" s="38">
        <f>26750+3094+37500</f>
        <v>67344</v>
      </c>
    </row>
    <row r="54" spans="1:4" s="34" customFormat="1" ht="15.75" customHeight="1">
      <c r="A54" s="30" t="s">
        <v>74</v>
      </c>
      <c r="B54" s="42">
        <v>3612000</v>
      </c>
      <c r="C54" s="32" t="s">
        <v>59</v>
      </c>
      <c r="D54" s="40">
        <v>539742</v>
      </c>
    </row>
    <row r="55" spans="1:4" ht="15" customHeight="1">
      <c r="A55" s="26" t="s">
        <v>53</v>
      </c>
      <c r="B55" s="26">
        <v>3695020</v>
      </c>
      <c r="C55" s="32" t="s">
        <v>59</v>
      </c>
      <c r="D55" s="40">
        <v>101929</v>
      </c>
    </row>
    <row r="56" spans="1:4" ht="15" customHeight="1">
      <c r="A56" s="26" t="s">
        <v>80</v>
      </c>
      <c r="B56" s="26">
        <v>3692000</v>
      </c>
      <c r="C56" s="32" t="s">
        <v>59</v>
      </c>
      <c r="D56" s="40">
        <v>91740</v>
      </c>
    </row>
    <row r="57" spans="1:4" s="28" customFormat="1" ht="12.75">
      <c r="A57" s="26" t="s">
        <v>6</v>
      </c>
      <c r="B57" s="26">
        <v>2423000</v>
      </c>
      <c r="C57" s="32" t="s">
        <v>59</v>
      </c>
      <c r="D57" s="38">
        <v>300000</v>
      </c>
    </row>
    <row r="58" spans="1:4" s="28" customFormat="1" ht="12.75">
      <c r="A58" s="26" t="s">
        <v>7</v>
      </c>
      <c r="B58" s="26"/>
      <c r="C58" s="32" t="s">
        <v>59</v>
      </c>
      <c r="D58" s="38">
        <v>600000</v>
      </c>
    </row>
    <row r="59" spans="1:4" s="28" customFormat="1" ht="13.5" customHeight="1">
      <c r="A59" s="26" t="s">
        <v>11</v>
      </c>
      <c r="B59" s="26">
        <v>2320212</v>
      </c>
      <c r="C59" s="32" t="s">
        <v>59</v>
      </c>
      <c r="D59" s="38">
        <v>87000</v>
      </c>
    </row>
    <row r="60" spans="1:4" s="28" customFormat="1" ht="12.75">
      <c r="A60" s="47" t="s">
        <v>75</v>
      </c>
      <c r="B60" s="47">
        <v>7290000</v>
      </c>
      <c r="C60" s="32" t="s">
        <v>59</v>
      </c>
      <c r="D60" s="48">
        <f>500825+10000+5211+42084+6000</f>
        <v>564120</v>
      </c>
    </row>
    <row r="61" spans="1:4" s="28" customFormat="1" ht="25.5">
      <c r="A61" s="47" t="s">
        <v>82</v>
      </c>
      <c r="B61" s="47">
        <v>2919020</v>
      </c>
      <c r="C61" s="32" t="s">
        <v>59</v>
      </c>
      <c r="D61" s="48">
        <v>100000</v>
      </c>
    </row>
    <row r="62" spans="1:4" s="28" customFormat="1" ht="14.25" customHeight="1">
      <c r="A62" s="26" t="s">
        <v>37</v>
      </c>
      <c r="B62" s="26">
        <v>2424000</v>
      </c>
      <c r="C62" s="32" t="s">
        <v>59</v>
      </c>
      <c r="D62" s="38">
        <v>120000</v>
      </c>
    </row>
    <row r="63" spans="1:4" s="28" customFormat="1" ht="12.75">
      <c r="A63" s="26" t="s">
        <v>5</v>
      </c>
      <c r="B63" s="26">
        <v>1721020</v>
      </c>
      <c r="C63" s="32" t="s">
        <v>59</v>
      </c>
      <c r="D63" s="38">
        <v>30000</v>
      </c>
    </row>
    <row r="64" spans="1:4" s="28" customFormat="1" ht="12.75">
      <c r="A64" s="30" t="s">
        <v>4</v>
      </c>
      <c r="B64" s="41">
        <v>2109400</v>
      </c>
      <c r="C64" s="32" t="s">
        <v>59</v>
      </c>
      <c r="D64" s="38">
        <v>100000</v>
      </c>
    </row>
    <row r="65" spans="1:4" ht="12.75">
      <c r="A65" s="2"/>
      <c r="B65" s="12"/>
      <c r="C65" s="7"/>
      <c r="D65" s="39"/>
    </row>
    <row r="66" spans="1:4" ht="12.75" customHeight="1">
      <c r="A66" s="5"/>
      <c r="B66" s="5"/>
      <c r="C66" s="6"/>
      <c r="D66" s="15">
        <f>SUM(D12+D13+D14+D15+D16+D17+D18+D19+D20+D23+D24+D25+D26+D27+D28+D29+D30+D31+D32+D33+D34+D35+D36+D37+D38+D39+D40+D41+D42+D43+D44+D45+D46+D47+D48+D49+D50+D51+D52+D53+D54+D55+D56+D57+D58+D59+D60+D61+D62+D63+D64)</f>
        <v>7988694.53</v>
      </c>
    </row>
  </sheetData>
  <sheetProtection/>
  <mergeCells count="9">
    <mergeCell ref="A1:D1"/>
    <mergeCell ref="B5:D6"/>
    <mergeCell ref="B7:D7"/>
    <mergeCell ref="B8:D8"/>
    <mergeCell ref="B9:D9"/>
    <mergeCell ref="A2:D2"/>
    <mergeCell ref="A3:D3"/>
    <mergeCell ref="B4:D4"/>
    <mergeCell ref="A5:A6"/>
  </mergeCells>
  <printOptions/>
  <pageMargins left="0.4724409448818898" right="0.4330708661417323" top="0.35433070866141736" bottom="0.2755905511811024" header="0.35433070866141736" footer="0.2755905511811024"/>
  <pageSetup horizontalDpi="600" verticalDpi="600" orientation="portrait" paperSize="9" r:id="rId1"/>
  <headerFooter alignWithMargins="0">
    <oddFooter>&amp;L&amp;Z&amp;F&amp;R&amp;9&amp;P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Layout" zoomScaleSheetLayoutView="148" workbookViewId="0" topLeftCell="A1">
      <selection activeCell="B5" sqref="B5:D6"/>
    </sheetView>
  </sheetViews>
  <sheetFormatPr defaultColWidth="9.00390625" defaultRowHeight="12.75"/>
  <cols>
    <col min="1" max="1" width="48.75390625" style="3" customWidth="1"/>
    <col min="2" max="2" width="11.75390625" style="11" customWidth="1"/>
    <col min="3" max="3" width="15.125" style="8" customWidth="1"/>
    <col min="4" max="4" width="16.00390625" style="17" customWidth="1"/>
  </cols>
  <sheetData>
    <row r="1" spans="1:4" ht="18.75" customHeight="1">
      <c r="A1" s="49" t="s">
        <v>58</v>
      </c>
      <c r="B1" s="49"/>
      <c r="C1" s="49"/>
      <c r="D1" s="49"/>
    </row>
    <row r="2" spans="1:4" ht="18.75" customHeight="1">
      <c r="A2" s="52" t="s">
        <v>68</v>
      </c>
      <c r="B2" s="52"/>
      <c r="C2" s="52"/>
      <c r="D2" s="52"/>
    </row>
    <row r="3" spans="1:4" ht="19.5" customHeight="1">
      <c r="A3" s="53" t="s">
        <v>83</v>
      </c>
      <c r="B3" s="53"/>
      <c r="C3" s="53"/>
      <c r="D3" s="53"/>
    </row>
    <row r="4" spans="1:4" s="4" customFormat="1" ht="42" customHeight="1">
      <c r="A4" s="44" t="s">
        <v>61</v>
      </c>
      <c r="B4" s="50" t="s">
        <v>70</v>
      </c>
      <c r="C4" s="50"/>
      <c r="D4" s="50"/>
    </row>
    <row r="5" spans="1:4" s="4" customFormat="1" ht="11.25" customHeight="1">
      <c r="A5" s="58" t="s">
        <v>62</v>
      </c>
      <c r="B5" s="50" t="s">
        <v>84</v>
      </c>
      <c r="C5" s="50"/>
      <c r="D5" s="50"/>
    </row>
    <row r="6" spans="1:4" s="4" customFormat="1" ht="12.75" customHeight="1">
      <c r="A6" s="58"/>
      <c r="B6" s="50"/>
      <c r="C6" s="50"/>
      <c r="D6" s="50"/>
    </row>
    <row r="7" spans="1:4" s="4" customFormat="1" ht="12.75" customHeight="1">
      <c r="A7" s="44" t="s">
        <v>63</v>
      </c>
      <c r="B7" s="50">
        <v>5610013553</v>
      </c>
      <c r="C7" s="50"/>
      <c r="D7" s="54"/>
    </row>
    <row r="8" spans="1:4" s="4" customFormat="1" ht="12" customHeight="1">
      <c r="A8" s="44" t="s">
        <v>64</v>
      </c>
      <c r="B8" s="50">
        <v>561001001</v>
      </c>
      <c r="C8" s="50"/>
      <c r="D8" s="54"/>
    </row>
    <row r="9" spans="1:4" s="4" customFormat="1" ht="12" customHeight="1">
      <c r="A9" s="44" t="s">
        <v>65</v>
      </c>
      <c r="B9" s="51">
        <v>1025601031092</v>
      </c>
      <c r="C9" s="51"/>
      <c r="D9" s="54"/>
    </row>
    <row r="10" spans="1:4" ht="12.75">
      <c r="A10" s="19"/>
      <c r="B10" s="19"/>
      <c r="C10" s="19"/>
      <c r="D10" s="19"/>
    </row>
    <row r="11" spans="1:4" ht="45" customHeight="1">
      <c r="A11" s="9" t="s">
        <v>72</v>
      </c>
      <c r="B11" s="10" t="s">
        <v>1</v>
      </c>
      <c r="C11" s="9" t="s">
        <v>66</v>
      </c>
      <c r="D11" s="16" t="s">
        <v>60</v>
      </c>
    </row>
    <row r="12" spans="1:4" ht="12.75">
      <c r="A12" s="21"/>
      <c r="B12" s="29"/>
      <c r="C12" s="21"/>
      <c r="D12" s="25"/>
    </row>
    <row r="13" spans="1:4" ht="12.75">
      <c r="A13" s="30" t="s">
        <v>34</v>
      </c>
      <c r="B13" s="31">
        <v>6420000</v>
      </c>
      <c r="C13" s="32" t="s">
        <v>59</v>
      </c>
      <c r="D13" s="22">
        <v>100000</v>
      </c>
    </row>
    <row r="14" spans="1:4" ht="12.75">
      <c r="A14" s="30" t="s">
        <v>35</v>
      </c>
      <c r="B14" s="31">
        <v>2219140</v>
      </c>
      <c r="C14" s="32" t="s">
        <v>59</v>
      </c>
      <c r="D14" s="22">
        <v>20000</v>
      </c>
    </row>
    <row r="15" spans="1:4" ht="25.5">
      <c r="A15" s="30" t="s">
        <v>15</v>
      </c>
      <c r="B15" s="31">
        <v>4030000</v>
      </c>
      <c r="C15" s="32" t="s">
        <v>59</v>
      </c>
      <c r="D15" s="22">
        <v>1851842</v>
      </c>
    </row>
    <row r="16" spans="1:4" ht="12.75">
      <c r="A16" s="30" t="s">
        <v>16</v>
      </c>
      <c r="B16" s="31">
        <v>9440010</v>
      </c>
      <c r="C16" s="32" t="s">
        <v>59</v>
      </c>
      <c r="D16" s="22">
        <v>679158</v>
      </c>
    </row>
    <row r="17" spans="1:4" s="27" customFormat="1" ht="25.5">
      <c r="A17" s="30" t="s">
        <v>18</v>
      </c>
      <c r="B17" s="26"/>
      <c r="C17" s="32" t="s">
        <v>59</v>
      </c>
      <c r="D17" s="22">
        <v>32400</v>
      </c>
    </row>
    <row r="18" spans="1:4" s="27" customFormat="1" ht="12.75">
      <c r="A18" s="30" t="s">
        <v>20</v>
      </c>
      <c r="B18" s="26">
        <v>9010000</v>
      </c>
      <c r="C18" s="32" t="s">
        <v>59</v>
      </c>
      <c r="D18" s="22">
        <v>96000</v>
      </c>
    </row>
    <row r="19" spans="1:4" s="27" customFormat="1" ht="12.75" customHeight="1">
      <c r="A19" s="30" t="s">
        <v>19</v>
      </c>
      <c r="B19" s="26">
        <v>9010000</v>
      </c>
      <c r="C19" s="32" t="s">
        <v>59</v>
      </c>
      <c r="D19" s="22">
        <v>113964</v>
      </c>
    </row>
    <row r="20" spans="1:4" s="27" customFormat="1" ht="12.75">
      <c r="A20" s="26" t="s">
        <v>21</v>
      </c>
      <c r="B20" s="26">
        <v>8513100</v>
      </c>
      <c r="C20" s="32" t="s">
        <v>59</v>
      </c>
      <c r="D20" s="22">
        <v>49000</v>
      </c>
    </row>
    <row r="21" spans="1:4" s="27" customFormat="1" ht="12.75">
      <c r="A21" s="26" t="s">
        <v>39</v>
      </c>
      <c r="B21" s="26">
        <v>7290000</v>
      </c>
      <c r="C21" s="32" t="s">
        <v>59</v>
      </c>
      <c r="D21" s="22">
        <v>36000</v>
      </c>
    </row>
    <row r="22" spans="1:4" s="27" customFormat="1" ht="12.75">
      <c r="A22" s="26" t="s">
        <v>22</v>
      </c>
      <c r="B22" s="26">
        <v>7523000</v>
      </c>
      <c r="C22" s="32" t="s">
        <v>59</v>
      </c>
      <c r="D22" s="22">
        <v>2400</v>
      </c>
    </row>
    <row r="23" spans="1:4" s="27" customFormat="1" ht="25.5">
      <c r="A23" s="26" t="s">
        <v>77</v>
      </c>
      <c r="B23" s="26">
        <v>6420000</v>
      </c>
      <c r="C23" s="32" t="s">
        <v>59</v>
      </c>
      <c r="D23" s="22">
        <v>30000</v>
      </c>
    </row>
    <row r="24" spans="1:4" s="27" customFormat="1" ht="12.75">
      <c r="A24" s="26" t="s">
        <v>54</v>
      </c>
      <c r="B24" s="26">
        <v>9436000</v>
      </c>
      <c r="C24" s="32" t="s">
        <v>59</v>
      </c>
      <c r="D24" s="22">
        <v>6000</v>
      </c>
    </row>
    <row r="25" spans="1:4" s="27" customFormat="1" ht="25.5" customHeight="1">
      <c r="A25" s="26" t="s">
        <v>26</v>
      </c>
      <c r="B25" s="26" t="s">
        <v>27</v>
      </c>
      <c r="C25" s="32" t="s">
        <v>59</v>
      </c>
      <c r="D25" s="22">
        <f>1299+30000</f>
        <v>31299</v>
      </c>
    </row>
    <row r="26" spans="1:4" s="27" customFormat="1" ht="12.75">
      <c r="A26" s="26" t="s">
        <v>13</v>
      </c>
      <c r="B26" s="13">
        <v>7523010</v>
      </c>
      <c r="C26" s="32" t="s">
        <v>59</v>
      </c>
      <c r="D26" s="22">
        <f>128952+900000</f>
        <v>1028952</v>
      </c>
    </row>
    <row r="27" spans="1:4" s="27" customFormat="1" ht="25.5">
      <c r="A27" s="26" t="s">
        <v>57</v>
      </c>
      <c r="B27" s="13">
        <v>8020000</v>
      </c>
      <c r="C27" s="32" t="s">
        <v>59</v>
      </c>
      <c r="D27" s="22">
        <f>12000+5900+3700+700</f>
        <v>22300</v>
      </c>
    </row>
    <row r="28" spans="1:4" s="27" customFormat="1" ht="12.75">
      <c r="A28" s="26" t="s">
        <v>48</v>
      </c>
      <c r="B28" s="13">
        <v>8090000</v>
      </c>
      <c r="C28" s="32" t="s">
        <v>59</v>
      </c>
      <c r="D28" s="22">
        <f>5200+10000</f>
        <v>15200</v>
      </c>
    </row>
    <row r="29" spans="1:4" s="27" customFormat="1" ht="12.75">
      <c r="A29" s="26" t="s">
        <v>3</v>
      </c>
      <c r="B29" s="14">
        <v>2219120</v>
      </c>
      <c r="C29" s="32" t="s">
        <v>59</v>
      </c>
      <c r="D29" s="22">
        <v>24600</v>
      </c>
    </row>
    <row r="30" spans="1:4" s="27" customFormat="1" ht="12.75">
      <c r="A30" s="26" t="s">
        <v>28</v>
      </c>
      <c r="B30" s="26">
        <v>7430000</v>
      </c>
      <c r="C30" s="32" t="s">
        <v>59</v>
      </c>
      <c r="D30" s="22">
        <f>10500+5000+5100</f>
        <v>20600</v>
      </c>
    </row>
    <row r="31" spans="1:4" s="27" customFormat="1" ht="12.75">
      <c r="A31" s="26" t="s">
        <v>29</v>
      </c>
      <c r="B31" s="26">
        <v>2220000</v>
      </c>
      <c r="C31" s="32" t="s">
        <v>59</v>
      </c>
      <c r="D31" s="22">
        <v>30809</v>
      </c>
    </row>
    <row r="32" spans="1:4" s="27" customFormat="1" ht="25.5">
      <c r="A32" s="26" t="s">
        <v>30</v>
      </c>
      <c r="B32" s="26">
        <v>7210000</v>
      </c>
      <c r="C32" s="32" t="s">
        <v>59</v>
      </c>
      <c r="D32" s="22">
        <v>7000</v>
      </c>
    </row>
    <row r="33" spans="1:4" s="27" customFormat="1" ht="12.75">
      <c r="A33" s="26" t="s">
        <v>47</v>
      </c>
      <c r="B33" s="26">
        <v>6610000</v>
      </c>
      <c r="C33" s="32" t="s">
        <v>59</v>
      </c>
      <c r="D33" s="22">
        <f>5595+7848+8139</f>
        <v>21582</v>
      </c>
    </row>
    <row r="34" spans="1:4" s="27" customFormat="1" ht="12.75">
      <c r="A34" s="26" t="s">
        <v>50</v>
      </c>
      <c r="B34" s="26">
        <v>5200180</v>
      </c>
      <c r="C34" s="32" t="s">
        <v>59</v>
      </c>
      <c r="D34" s="22">
        <f>44192</f>
        <v>44192</v>
      </c>
    </row>
    <row r="35" spans="1:4" s="27" customFormat="1" ht="12.75">
      <c r="A35" s="26" t="s">
        <v>32</v>
      </c>
      <c r="B35" s="26">
        <v>8513113</v>
      </c>
      <c r="C35" s="32" t="s">
        <v>59</v>
      </c>
      <c r="D35" s="22">
        <v>22810</v>
      </c>
    </row>
    <row r="36" spans="1:4" s="27" customFormat="1" ht="12.75">
      <c r="A36" s="26" t="s">
        <v>67</v>
      </c>
      <c r="B36" s="26">
        <v>9240000</v>
      </c>
      <c r="C36" s="32" t="s">
        <v>59</v>
      </c>
      <c r="D36" s="22">
        <v>16000</v>
      </c>
    </row>
    <row r="37" spans="1:4" s="27" customFormat="1" ht="12.75">
      <c r="A37" s="26" t="s">
        <v>33</v>
      </c>
      <c r="B37" s="26">
        <v>8511010</v>
      </c>
      <c r="C37" s="32" t="s">
        <v>59</v>
      </c>
      <c r="D37" s="22">
        <v>16434</v>
      </c>
    </row>
    <row r="38" spans="1:4" s="27" customFormat="1" ht="12.75">
      <c r="A38" s="26" t="s">
        <v>46</v>
      </c>
      <c r="B38" s="26">
        <v>9220000</v>
      </c>
      <c r="C38" s="32" t="s">
        <v>59</v>
      </c>
      <c r="D38" s="22">
        <v>116000</v>
      </c>
    </row>
    <row r="39" spans="1:4" s="27" customFormat="1" ht="12.75">
      <c r="A39" s="26" t="s">
        <v>31</v>
      </c>
      <c r="B39" s="26">
        <v>7220000</v>
      </c>
      <c r="C39" s="32" t="s">
        <v>59</v>
      </c>
      <c r="D39" s="22">
        <v>58000</v>
      </c>
    </row>
    <row r="40" spans="1:4" s="27" customFormat="1" ht="12.75" customHeight="1">
      <c r="A40" s="26" t="s">
        <v>51</v>
      </c>
      <c r="B40" s="26">
        <v>7423000</v>
      </c>
      <c r="C40" s="32" t="s">
        <v>59</v>
      </c>
      <c r="D40" s="22">
        <v>26900</v>
      </c>
    </row>
    <row r="41" spans="1:4" s="28" customFormat="1" ht="12.75">
      <c r="A41" s="26" t="s">
        <v>6</v>
      </c>
      <c r="B41" s="26">
        <v>2423000</v>
      </c>
      <c r="C41" s="32" t="s">
        <v>59</v>
      </c>
      <c r="D41" s="22">
        <v>40000</v>
      </c>
    </row>
    <row r="42" spans="1:4" s="28" customFormat="1" ht="12.75">
      <c r="A42" s="26" t="s">
        <v>7</v>
      </c>
      <c r="B42" s="26"/>
      <c r="C42" s="32" t="s">
        <v>59</v>
      </c>
      <c r="D42" s="22">
        <v>20000</v>
      </c>
    </row>
    <row r="43" spans="1:4" s="28" customFormat="1" ht="13.5" customHeight="1">
      <c r="A43" s="26" t="s">
        <v>11</v>
      </c>
      <c r="B43" s="26">
        <v>2320212</v>
      </c>
      <c r="C43" s="32" t="s">
        <v>59</v>
      </c>
      <c r="D43" s="22">
        <v>120000</v>
      </c>
    </row>
    <row r="44" spans="1:4" s="28" customFormat="1" ht="14.25" customHeight="1">
      <c r="A44" s="26" t="s">
        <v>37</v>
      </c>
      <c r="B44" s="26">
        <v>2424000</v>
      </c>
      <c r="C44" s="32" t="s">
        <v>59</v>
      </c>
      <c r="D44" s="22">
        <v>70000</v>
      </c>
    </row>
    <row r="45" spans="1:4" s="28" customFormat="1" ht="12.75">
      <c r="A45" s="26" t="s">
        <v>5</v>
      </c>
      <c r="B45" s="26">
        <v>1721020</v>
      </c>
      <c r="C45" s="32" t="s">
        <v>59</v>
      </c>
      <c r="D45" s="22">
        <v>20000</v>
      </c>
    </row>
    <row r="46" spans="1:4" s="28" customFormat="1" ht="12.75">
      <c r="A46" s="18" t="s">
        <v>4</v>
      </c>
      <c r="B46" s="33">
        <v>2109400</v>
      </c>
      <c r="C46" s="32" t="s">
        <v>59</v>
      </c>
      <c r="D46" s="22">
        <v>60000</v>
      </c>
    </row>
    <row r="47" spans="1:4" s="28" customFormat="1" ht="12.75">
      <c r="A47" s="43"/>
      <c r="B47" s="41"/>
      <c r="C47" s="26"/>
      <c r="D47" s="22"/>
    </row>
    <row r="48" spans="1:4" ht="12.75" customHeight="1">
      <c r="A48" s="5"/>
      <c r="B48" s="5"/>
      <c r="C48" s="6"/>
      <c r="D48" s="35">
        <f>SUM(D13:D46)</f>
        <v>4849442</v>
      </c>
    </row>
    <row r="49" spans="1:4" ht="12.75">
      <c r="A49" s="56"/>
      <c r="B49" s="56"/>
      <c r="C49" s="56"/>
      <c r="D49" s="56"/>
    </row>
    <row r="50" spans="1:4" ht="12.75">
      <c r="A50" s="57"/>
      <c r="B50" s="57"/>
      <c r="C50" s="57"/>
      <c r="D50" s="57"/>
    </row>
    <row r="51" spans="1:4" ht="12.75">
      <c r="A51" s="55"/>
      <c r="B51" s="55"/>
      <c r="C51" s="55"/>
      <c r="D51" s="55"/>
    </row>
    <row r="52" ht="12.75">
      <c r="B52" s="3"/>
    </row>
  </sheetData>
  <sheetProtection/>
  <mergeCells count="12">
    <mergeCell ref="A2:D2"/>
    <mergeCell ref="A1:D1"/>
    <mergeCell ref="B4:D4"/>
    <mergeCell ref="B5:D6"/>
    <mergeCell ref="A3:D3"/>
    <mergeCell ref="A5:A6"/>
    <mergeCell ref="A51:D51"/>
    <mergeCell ref="A49:D49"/>
    <mergeCell ref="A50:D50"/>
    <mergeCell ref="B7:D7"/>
    <mergeCell ref="B8:D8"/>
    <mergeCell ref="B9:D9"/>
  </mergeCells>
  <printOptions/>
  <pageMargins left="0.38" right="0.23" top="0.4" bottom="0.19" header="0.35" footer="0.16"/>
  <pageSetup horizontalDpi="600" verticalDpi="600" orientation="portrait" paperSize="9" r:id="rId1"/>
  <headerFooter alignWithMargins="0">
    <oddFooter>&amp;C&amp;6&amp;Z&amp;F&amp;R&amp;"Times New Roman,обычный"&amp;9&amp;P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Министерство</dc:creator>
  <cp:keywords/>
  <dc:description/>
  <cp:lastModifiedBy>Админ</cp:lastModifiedBy>
  <cp:lastPrinted>2012-07-23T10:15:46Z</cp:lastPrinted>
  <dcterms:created xsi:type="dcterms:W3CDTF">2008-04-21T05:15:16Z</dcterms:created>
  <dcterms:modified xsi:type="dcterms:W3CDTF">2012-07-24T02:43:37Z</dcterms:modified>
  <cp:category/>
  <cp:version/>
  <cp:contentType/>
  <cp:contentStatus/>
</cp:coreProperties>
</file>